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25ACDF84-139E-43BF-AA73-40FDFB4AB774}" xr6:coauthVersionLast="47" xr6:coauthVersionMax="47" xr10:uidLastSave="{00000000-0000-0000-0000-000000000000}"/>
  <bookViews>
    <workbookView xWindow="-108" yWindow="-108" windowWidth="23256" windowHeight="12576" tabRatio="550" xr2:uid="{00000000-000D-0000-FFFF-FFFF00000000}"/>
  </bookViews>
  <sheets>
    <sheet name="Overview" sheetId="10" r:id="rId1"/>
    <sheet name="Charts" sheetId="11" r:id="rId2"/>
    <sheet name="Income Tracker" sheetId="8" r:id="rId3"/>
    <sheet name="Expense Tracker" sheetId="6" r:id="rId4"/>
    <sheet name="Savings Tracker" sheetId="9" r:id="rId5"/>
    <sheet name="Chart Data" sheetId="2" state="hidden" r:id="rId6"/>
  </sheets>
  <definedNames>
    <definedName name="BudgetTitle">#REF!</definedName>
    <definedName name="ColumnTitleRegion1..C4.1">#REF!</definedName>
    <definedName name="ColumnTitleRegion2..C6.1">#REF!</definedName>
    <definedName name="ColumnTitleRegion3..C8.1">#REF!</definedName>
    <definedName name="ColumnTitleRegion4..C10.1">#REF!</definedName>
    <definedName name="Percentage_of_Income_Spent">'Chart Data'!$B$5</definedName>
    <definedName name="Title2">#REF!</definedName>
    <definedName name="Title3">#REF!</definedName>
    <definedName name="Title4">#REF!</definedName>
    <definedName name="TotalMonthlyExpenses">#REF!</definedName>
    <definedName name="TotalMonthlyIncome">#REF!</definedName>
    <definedName name="TotalMonthlySaving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6" l="1"/>
  <c r="G10" i="6"/>
  <c r="G9" i="6"/>
  <c r="G8" i="6"/>
  <c r="G7" i="6"/>
  <c r="G6" i="6"/>
  <c r="G5" i="6"/>
  <c r="G4" i="6"/>
  <c r="F4" i="8"/>
  <c r="F3" i="8"/>
  <c r="F3" i="9"/>
  <c r="G3" i="6"/>
  <c r="H9" i="6" l="1"/>
  <c r="H4" i="6"/>
  <c r="H5" i="6"/>
  <c r="H6" i="6"/>
  <c r="H7" i="6"/>
  <c r="H8" i="6"/>
  <c r="H10" i="6"/>
  <c r="H11" i="6"/>
  <c r="H3" i="6"/>
  <c r="F4" i="9"/>
  <c r="F5" i="8"/>
  <c r="G12" i="6"/>
  <c r="A5" i="10" l="1"/>
  <c r="F3" i="10" s="1"/>
  <c r="A7" i="10"/>
  <c r="F4" i="10" s="1"/>
  <c r="A3" i="10"/>
  <c r="B5" i="2" l="1"/>
  <c r="B4" i="2" s="1"/>
  <c r="B6" i="2"/>
  <c r="A9" i="10"/>
  <c r="F2" i="10"/>
  <c r="F8" i="10" l="1"/>
  <c r="F7" i="10"/>
  <c r="F9" i="10" l="1"/>
</calcChain>
</file>

<file path=xl/sharedStrings.xml><?xml version="1.0" encoding="utf-8"?>
<sst xmlns="http://schemas.openxmlformats.org/spreadsheetml/2006/main" count="37" uniqueCount="26">
  <si>
    <t>CHART DATA</t>
  </si>
  <si>
    <t>Date</t>
  </si>
  <si>
    <t>Category</t>
  </si>
  <si>
    <t>Amount</t>
  </si>
  <si>
    <t>Source</t>
  </si>
  <si>
    <t>Expenses at a Glance</t>
  </si>
  <si>
    <t>Income at a Glance</t>
  </si>
  <si>
    <t>Total Expenses</t>
  </si>
  <si>
    <t>Total Income</t>
  </si>
  <si>
    <t>Type</t>
  </si>
  <si>
    <t>Savings at a Glance</t>
  </si>
  <si>
    <t>Total Savings</t>
  </si>
  <si>
    <t>Goal</t>
  </si>
  <si>
    <t>Savings</t>
  </si>
  <si>
    <t>Total Monthly Income</t>
  </si>
  <si>
    <t>Total Monthly Savings</t>
  </si>
  <si>
    <t>Total Monthly Expenses</t>
  </si>
  <si>
    <t>Cash Balance</t>
  </si>
  <si>
    <t>$</t>
  </si>
  <si>
    <t>Income</t>
  </si>
  <si>
    <t>Expenses</t>
  </si>
  <si>
    <t>Expense</t>
  </si>
  <si>
    <t>Remaining</t>
  </si>
  <si>
    <t>Monthly Summary</t>
  </si>
  <si>
    <t>Column1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</si>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</sst>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1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1"/>
      <color theme="3" tint="0.24994659260841701"/>
      <name val="Century Gothic"/>
      <family val="2"/>
      <scheme val="minor"/>
    </font>
    <font>
      <b/>
      <sz val="11"/>
      <color theme="3" tint="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4" fontId="2" fillId="0" borderId="0">
      <alignment horizontal="left" vertical="top"/>
    </xf>
    <xf numFmtId="165" fontId="7" fillId="0" borderId="0">
      <alignment horizontal="left" vertical="center"/>
    </xf>
    <xf numFmtId="0" fontId="7" fillId="0" borderId="0">
      <alignment horizontal="left" vertical="center" wrapText="1"/>
    </xf>
    <xf numFmtId="14" fontId="7" fillId="0" borderId="0">
      <alignment horizontal="left" vertical="center"/>
    </xf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2">
    <xf numFmtId="0" fontId="0" fillId="0" borderId="0" xfId="0"/>
    <xf numFmtId="9" fontId="5" fillId="0" borderId="0" xfId="0" applyNumberFormat="1" applyFont="1" applyAlignment="1">
      <alignment horizontal="left" vertical="center"/>
    </xf>
    <xf numFmtId="44" fontId="0" fillId="0" borderId="0" xfId="10" applyFont="1"/>
    <xf numFmtId="44" fontId="0" fillId="0" borderId="2" xfId="10" applyFont="1" applyBorder="1"/>
    <xf numFmtId="0" fontId="0" fillId="0" borderId="3" xfId="0" applyBorder="1"/>
    <xf numFmtId="44" fontId="0" fillId="0" borderId="4" xfId="1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0" xfId="0" applyFont="1"/>
    <xf numFmtId="44" fontId="8" fillId="0" borderId="0" xfId="10" applyFont="1"/>
    <xf numFmtId="0" fontId="10" fillId="0" borderId="0" xfId="0" applyFont="1"/>
    <xf numFmtId="9" fontId="10" fillId="0" borderId="0" xfId="11" applyFont="1" applyFill="1" applyBorder="1"/>
    <xf numFmtId="9" fontId="10" fillId="0" borderId="0" xfId="0" applyNumberFormat="1" applyFont="1"/>
    <xf numFmtId="165" fontId="10" fillId="0" borderId="0" xfId="0" applyNumberFormat="1" applyFont="1"/>
    <xf numFmtId="0" fontId="9" fillId="0" borderId="7" xfId="0" applyFont="1" applyBorder="1" applyAlignment="1">
      <alignment horizontal="center"/>
    </xf>
    <xf numFmtId="44" fontId="9" fillId="0" borderId="0" xfId="0" applyNumberFormat="1" applyFont="1"/>
    <xf numFmtId="44" fontId="9" fillId="0" borderId="7" xfId="10" applyFont="1" applyBorder="1" applyAlignment="1">
      <alignment horizontal="center"/>
    </xf>
    <xf numFmtId="0" fontId="9" fillId="0" borderId="3" xfId="0" applyFont="1" applyBorder="1"/>
    <xf numFmtId="14" fontId="9" fillId="0" borderId="2" xfId="0" applyNumberFormat="1" applyFont="1" applyBorder="1"/>
    <xf numFmtId="44" fontId="9" fillId="0" borderId="2" xfId="10" applyFont="1" applyBorder="1"/>
    <xf numFmtId="0" fontId="9" fillId="0" borderId="4" xfId="0" applyFont="1" applyBorder="1"/>
    <xf numFmtId="0" fontId="9" fillId="0" borderId="2" xfId="0" applyFont="1" applyBorder="1"/>
    <xf numFmtId="44" fontId="9" fillId="0" borderId="6" xfId="10" applyFont="1" applyBorder="1" applyAlignment="1">
      <alignment horizontal="center"/>
    </xf>
    <xf numFmtId="44" fontId="9" fillId="0" borderId="4" xfId="10" applyFont="1" applyBorder="1"/>
    <xf numFmtId="14" fontId="0" fillId="0" borderId="2" xfId="0" applyNumberFormat="1" applyBorder="1" applyProtection="1">
      <protection locked="0"/>
    </xf>
    <xf numFmtId="44" fontId="0" fillId="0" borderId="4" xfId="1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165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2">
    <cellStyle name="Amount" xfId="7" xr:uid="{00000000-0005-0000-0000-000000000000}"/>
    <cellStyle name="Currency" xfId="10" builtinId="4"/>
    <cellStyle name="Date" xfId="9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tem" xfId="8" xr:uid="{00000000-0005-0000-0000-000006000000}"/>
    <cellStyle name="Normal" xfId="0" builtinId="0" customBuiltin="1"/>
    <cellStyle name="Percent" xfId="11" builtinId="5"/>
    <cellStyle name="Title" xfId="1" builtinId="15" customBuiltin="1"/>
    <cellStyle name="Totals" xfId="6" xr:uid="{00000000-0005-0000-0000-000009000000}"/>
  </cellStyles>
  <dxfs count="50"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numFmt numFmtId="165" formatCode="&quot;$&quot;#,##0.00"/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Personal budget table" defaultPivotStyle="PivotStyleLight16">
    <tableStyle name="Personal budget table" pivot="0" count="3" xr9:uid="{00000000-0011-0000-FFFF-FFFF00000000}">
      <tableStyleElement type="wholeTable" dxfId="49"/>
      <tableStyleElement type="headerRow" dxfId="48"/>
      <tableStyleElement type="totalRow" dxfId="4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F6FB-4619-B4F0-9524FE3DC7A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2-F6FB-4619-B4F0-9524FE3DC7A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F6FB-4619-B4F0-9524FE3DC7AA}"/>
              </c:ext>
            </c:extLst>
          </c:dPt>
          <c:cat>
            <c:strRef>
              <c:f>Overview!$E$2:$E$4</c:f>
              <c:strCache>
                <c:ptCount val="3"/>
                <c:pt idx="0">
                  <c:v>Income</c:v>
                </c:pt>
                <c:pt idx="1">
                  <c:v>Savings</c:v>
                </c:pt>
                <c:pt idx="2">
                  <c:v>Expenses</c:v>
                </c:pt>
              </c:strCache>
            </c:strRef>
          </c:cat>
          <c:val>
            <c:numRef>
              <c:f>Overview!$F$2:$F$4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B-4619-B4F0-9524FE3DC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3853808"/>
        <c:axId val="1543873488"/>
      </c:barChart>
      <c:catAx>
        <c:axId val="154385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873488"/>
        <c:crosses val="autoZero"/>
        <c:auto val="1"/>
        <c:lblAlgn val="ctr"/>
        <c:lblOffset val="100"/>
        <c:noMultiLvlLbl val="0"/>
      </c:catAx>
      <c:valAx>
        <c:axId val="154387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85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Income</a:t>
            </a:r>
            <a:r>
              <a:rPr lang="en-US" b="1" baseline="0"/>
              <a:t> Allocation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380A-41C2-81D7-D17A78DF1E5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380A-41C2-81D7-D17A78DF1E5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380A-41C2-81D7-D17A78DF1E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Overview!$E$7:$E$9</c:f>
              <c:strCache>
                <c:ptCount val="3"/>
                <c:pt idx="0">
                  <c:v>Savings</c:v>
                </c:pt>
                <c:pt idx="1">
                  <c:v>Expense</c:v>
                </c:pt>
                <c:pt idx="2">
                  <c:v>Remaining</c:v>
                </c:pt>
              </c:strCache>
            </c:strRef>
          </c:cat>
          <c:val>
            <c:numRef>
              <c:f>Overview!$F$7:$F$9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0A-41C2-81D7-D17A78DF1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888888888888888E-2"/>
          <c:y val="0.2732135646505725"/>
          <c:w val="0.19060564304461944"/>
          <c:h val="0.344438435580167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Savings</a:t>
            </a:r>
            <a:r>
              <a:rPr lang="en-US" b="1" baseline="0"/>
              <a:t> Percentage by Goal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'Savings Tracker'!$F$2</c:f>
              <c:strCache>
                <c:ptCount val="1"/>
                <c:pt idx="0">
                  <c:v>Amount</c:v>
                </c:pt>
              </c:strCache>
            </c:strRef>
          </c:tx>
          <c:spPr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01C3-4D55-A7D8-F806943C63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'Savings Tracker'!$E$3</c:f>
              <c:numCache>
                <c:formatCode>General</c:formatCode>
                <c:ptCount val="1"/>
              </c:numCache>
            </c:numRef>
          </c:cat>
          <c:val>
            <c:numRef>
              <c:f>'Savings Tracker'!$F$3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C3-4D55-A7D8-F806943C63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Expense by</a:t>
            </a:r>
            <a:r>
              <a:rPr lang="en-US" b="1" baseline="0"/>
              <a:t> Amount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'Expense Tracker'!$G$2</c:f>
              <c:strCache>
                <c:ptCount val="1"/>
                <c:pt idx="0">
                  <c:v>Amount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6">
                  <a:tint val="44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EA7F-4AC7-9DA9-3182364E9D1F}"/>
              </c:ext>
            </c:extLst>
          </c:dPt>
          <c:dPt>
            <c:idx val="1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EA7F-4AC7-9DA9-3182364E9D1F}"/>
              </c:ext>
            </c:extLst>
          </c:dPt>
          <c:dPt>
            <c:idx val="2"/>
            <c:bubble3D val="0"/>
            <c:spPr>
              <a:solidFill>
                <a:schemeClr val="accent6">
                  <a:tint val="72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EA7F-4AC7-9DA9-3182364E9D1F}"/>
              </c:ext>
            </c:extLst>
          </c:dPt>
          <c:dPt>
            <c:idx val="3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EA7F-4AC7-9DA9-3182364E9D1F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EA7F-4AC7-9DA9-3182364E9D1F}"/>
              </c:ext>
            </c:extLst>
          </c:dPt>
          <c:dPt>
            <c:idx val="5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EA7F-4AC7-9DA9-3182364E9D1F}"/>
              </c:ext>
            </c:extLst>
          </c:dPt>
          <c:dPt>
            <c:idx val="6"/>
            <c:bubble3D val="0"/>
            <c:spPr>
              <a:solidFill>
                <a:schemeClr val="accent6">
                  <a:shade val="72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D-EA7F-4AC7-9DA9-3182364E9D1F}"/>
              </c:ext>
            </c:extLst>
          </c:dPt>
          <c:dPt>
            <c:idx val="7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F-EA7F-4AC7-9DA9-3182364E9D1F}"/>
              </c:ext>
            </c:extLst>
          </c:dPt>
          <c:dPt>
            <c:idx val="8"/>
            <c:bubble3D val="0"/>
            <c:spPr>
              <a:solidFill>
                <a:schemeClr val="accent6">
                  <a:shade val="44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11-EA7F-4AC7-9DA9-3182364E9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'Expense Tracker'!$F$3:$F$12</c15:sqref>
                  </c15:fullRef>
                </c:ext>
              </c:extLst>
              <c:f>'Expense Tracker'!$F$3:$F$11</c:f>
              <c:strCache>
                <c:ptCount val="9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'Expense Tracker'!$G$3:$G$12</c15:sqref>
                  </c15:fullRef>
                </c:ext>
              </c:extLst>
              <c:f>'Expense Tracker'!$G$3:$G$11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'Expense Tracker'!$G$12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6-EA7F-4AC7-9DA9-3182364E9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Expense</a:t>
            </a:r>
            <a:r>
              <a:rPr lang="en-US" b="1" baseline="0"/>
              <a:t> as % of Income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'Expense Tracker'!$H$2</c:f>
              <c:strCache>
                <c:ptCount val="1"/>
                <c:pt idx="0">
                  <c:v>Column1</c:v>
                </c:pt>
              </c:strCache>
            </c:strRef>
          </c:tx>
          <c:spPr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6">
                  <a:tint val="44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9A69-412C-98FA-FEA27328EC5E}"/>
              </c:ext>
            </c:extLst>
          </c:dPt>
          <c:dPt>
            <c:idx val="1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9A69-412C-98FA-FEA27328EC5E}"/>
              </c:ext>
            </c:extLst>
          </c:dPt>
          <c:dPt>
            <c:idx val="2"/>
            <c:bubble3D val="0"/>
            <c:spPr>
              <a:solidFill>
                <a:schemeClr val="accent6">
                  <a:tint val="72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9A69-412C-98FA-FEA27328EC5E}"/>
              </c:ext>
            </c:extLst>
          </c:dPt>
          <c:dPt>
            <c:idx val="3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9A69-412C-98FA-FEA27328EC5E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9A69-412C-98FA-FEA27328EC5E}"/>
              </c:ext>
            </c:extLst>
          </c:dPt>
          <c:dPt>
            <c:idx val="5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9A69-412C-98FA-FEA27328EC5E}"/>
              </c:ext>
            </c:extLst>
          </c:dPt>
          <c:dPt>
            <c:idx val="6"/>
            <c:bubble3D val="0"/>
            <c:spPr>
              <a:solidFill>
                <a:schemeClr val="accent6">
                  <a:shade val="72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D-9A69-412C-98FA-FEA27328EC5E}"/>
              </c:ext>
            </c:extLst>
          </c:dPt>
          <c:dPt>
            <c:idx val="7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F-9A69-412C-98FA-FEA27328EC5E}"/>
              </c:ext>
            </c:extLst>
          </c:dPt>
          <c:dPt>
            <c:idx val="8"/>
            <c:bubble3D val="0"/>
            <c:spPr>
              <a:solidFill>
                <a:schemeClr val="accent6">
                  <a:shade val="44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11-9A69-412C-98FA-FEA27328EC5E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9-412C-98FA-FEA27328EC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'Expense Tracker'!$F$3:$F$11</c:f>
              <c:numCache>
                <c:formatCode>General</c:formatCode>
                <c:ptCount val="9"/>
              </c:numCache>
            </c:numRef>
          </c:cat>
          <c:val>
            <c:numRef>
              <c:f>'Expense Tracker'!$H$3:$H$11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A69-412C-98FA-FEA27328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'Expense Tracker'!$G$2</c15:sqref>
                        </c15:formulaRef>
                      </c:ext>
                    </c:extLst>
                    <c:strCache>
                      <c:ptCount val="1"/>
                      <c:pt idx="0">
                        <c:v>Amount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6">
                        <a:tint val="4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9A69-412C-98FA-FEA27328EC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tint val="58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9A69-412C-98FA-FEA27328EC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tint val="72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A69-412C-98FA-FEA27328EC5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tint val="8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9A69-412C-98FA-FEA27328EC5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9A69-412C-98FA-FEA27328EC5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>
                        <a:shade val="8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9A69-412C-98FA-FEA27328EC5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6">
                        <a:shade val="72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9A69-412C-98FA-FEA27328EC5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6">
                        <a:shade val="58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9A69-412C-98FA-FEA27328EC5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6">
                        <a:shade val="4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9A69-412C-98FA-FEA27328EC5E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'Expense Tracker'!$F$3:$F$11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'Expense Tracker'!$G$3:$G$11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9A69-412C-98FA-FEA27328EC5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Income</a:t>
            </a:r>
            <a:r>
              <a:rPr lang="en-US" b="1" baseline="0"/>
              <a:t> Amount by Source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'Income Tracker'!$F$2</c:f>
              <c:strCache>
                <c:ptCount val="1"/>
                <c:pt idx="0">
                  <c:v>Amount</c:v>
                </c:pt>
              </c:strCache>
            </c:strRef>
          </c:tx>
          <c:spPr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BF79-4D74-8A12-800D8F7773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BF79-4D74-8A12-800D8F7773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'Income Tracker'!$E$3:$E$4</c:f>
              <c:numCache>
                <c:formatCode>General</c:formatCode>
                <c:ptCount val="2"/>
              </c:numCache>
            </c:numRef>
          </c:cat>
          <c:val>
            <c:numRef>
              <c:f>'Income Tracker'!$F$3:$F$4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9-4D74-8A12-800D8F777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15240</xdr:rowOff>
    </xdr:from>
    <xdr:to>
      <xdr:col>10</xdr:col>
      <xdr:colOff>0</xdr:colOff>
      <xdr:row>28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3670B48-9D72-8F67-2D5D-23DFF34B71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20</xdr:col>
      <xdr:colOff>7620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A21200-3C1C-4726-83BA-C9173A322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0.02631</cdr:y>
    </cdr:from>
    <cdr:to>
      <cdr:x>0.27083</cdr:x>
      <cdr:y>0.22802</cdr:y>
    </cdr:to>
    <cdr:sp macro="" textlink="Overview!$F$9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518BA48-8174-AEFC-CD88-19C579445C15}"/>
            </a:ext>
          </a:extLst>
        </cdr:cNvPr>
        <cdr:cNvSpPr txBox="1"/>
      </cdr:nvSpPr>
      <cdr:spPr>
        <a:xfrm xmlns:a="http://schemas.openxmlformats.org/drawingml/2006/main">
          <a:off x="0" y="72982"/>
          <a:ext cx="1238250" cy="559477"/>
        </a:xfrm>
        <a:prstGeom xmlns:a="http://schemas.openxmlformats.org/drawingml/2006/main" prst="rect">
          <a:avLst/>
        </a:prstGeom>
        <a:effectLst xmlns:a="http://schemas.openxmlformats.org/drawingml/2006/main">
          <a:outerShdw blurRad="50800" dist="38100" dir="18900000" algn="b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E1B44A0-9587-4CA1-A29B-9A25DC469F1D}" type="TxLink">
            <a:rPr lang="en-US" sz="2800" b="0" i="0" u="none" strike="noStrike">
              <a:solidFill>
                <a:srgbClr val="000000"/>
              </a:solidFill>
              <a:latin typeface="Century Gothic"/>
            </a:rPr>
            <a:pPr algn="ctr"/>
            <a:t>#DIV/0!</a:t>
          </a:fld>
          <a:endParaRPr lang="en-US" sz="2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7E7CB5-1BE3-4BED-B225-707BC5E38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28</xdr:row>
      <xdr:rowOff>0</xdr:rowOff>
    </xdr:from>
    <xdr:to>
      <xdr:col>20</xdr:col>
      <xdr:colOff>83820</xdr:colOff>
      <xdr:row>47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222131-C0C2-4967-A2D0-409D74499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9</xdr:col>
      <xdr:colOff>662940</xdr:colOff>
      <xdr:row>47</xdr:row>
      <xdr:rowOff>7620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7CD6360-33AE-4193-994F-9A39799B0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20</xdr:col>
      <xdr:colOff>91440</xdr:colOff>
      <xdr:row>27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18CFEFB-DE02-47FA-8070-24A8DD753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F78CC4-EC44-40D5-A982-C3F3040A053F}" name="SummaryTable" displayName="SummaryTable" ref="E1:F4" totalsRowShown="0" headerRowDxfId="46" dataDxfId="45">
  <autoFilter ref="E1:F4" xr:uid="{07F78CC4-EC44-40D5-A982-C3F3040A053F}"/>
  <tableColumns count="2">
    <tableColumn id="1" xr3:uid="{F95C90F0-AFCD-45C5-9A84-73D323A14D50}" name="Type" dataDxfId="44"/>
    <tableColumn id="2" xr3:uid="{2471C465-8FA6-4630-AF32-29C776F12B5B}" name="$" dataDxfId="43"/>
  </tableColumns>
  <tableStyleInfo name="Personal budget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8A1673-5652-43E2-8F16-5F0FA58FD1F8}" name="AtaGlance_inc" displayName="AtaGlance_inc" ref="E2:F4" totalsRowShown="0" headerRowDxfId="42" headerRowBorderDxfId="41" tableBorderDxfId="40" totalsRowBorderDxfId="39">
  <autoFilter ref="E2:F4" xr:uid="{1B8A1673-5652-43E2-8F16-5F0FA58FD1F8}"/>
  <tableColumns count="2">
    <tableColumn id="1" xr3:uid="{907F61D3-D385-4B9B-B763-FB8DA9991468}" name="Source" dataDxfId="38"/>
    <tableColumn id="2" xr3:uid="{C68E8167-5885-4B59-9B57-6DBB4174AF1C}" name="Amount" dataDxfId="37" dataCellStyle="Currency">
      <calculatedColumnFormula>SUMIFS(C:C,A:A,E3)</calculatedColumnFormula>
    </tableColumn>
  </tableColumns>
  <tableStyleInfo name="Personal budget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7CC0B7-9151-42E7-BCEE-1BC2B8A2970F}" name="Table1" displayName="Table1" ref="A1:C4" totalsRowShown="0" headerRowDxfId="36" headerRowBorderDxfId="35" tableBorderDxfId="34" totalsRowBorderDxfId="33">
  <autoFilter ref="A1:C4" xr:uid="{ED7CC0B7-9151-42E7-BCEE-1BC2B8A2970F}"/>
  <tableColumns count="3">
    <tableColumn id="1" xr3:uid="{97779890-E82C-4A2E-990A-2BDABD638BF9}" name="Source" dataDxfId="32"/>
    <tableColumn id="2" xr3:uid="{E24BFBC5-257D-4734-BD76-0441DC0EB461}" name="Date" dataDxfId="31"/>
    <tableColumn id="3" xr3:uid="{DD640C0D-37A8-45A6-9E9B-A8C9E61DBE35}" name="Amount" dataDxfId="30" dataCellStyle="Currency"/>
  </tableColumns>
  <tableStyleInfo name="Personal budget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1725B2-5A03-4566-8289-594AA683287E}" name="AtaGlance_exp" displayName="AtaGlance_exp" ref="F2:H11" totalsRowShown="0" headerRowDxfId="29" headerRowBorderDxfId="28" tableBorderDxfId="27" totalsRowBorderDxfId="26">
  <autoFilter ref="F2:H11" xr:uid="{391725B2-5A03-4566-8289-594AA683287E}"/>
  <tableColumns count="3">
    <tableColumn id="1" xr3:uid="{E7753CA3-79A5-4F48-AAF2-7A5B6E956669}" name="Category" dataDxfId="25"/>
    <tableColumn id="2" xr3:uid="{353FA348-1E40-458D-BD66-8DAD7F09F819}" name="Amount" dataDxfId="24" dataCellStyle="Currency">
      <calculatedColumnFormula>SUMIFS(C:C,A:A,F3)</calculatedColumnFormula>
    </tableColumn>
    <tableColumn id="3" xr3:uid="{420F871B-E65A-4651-8661-5DE036F1B054}" name="Column1" dataDxfId="0">
      <calculatedColumnFormula>AtaGlance_exp[[#This Row],[Amount]]/(SUM(AtaGlance_inc[Amount]))</calculatedColumnFormula>
    </tableColumn>
  </tableColumns>
  <tableStyleInfo name="Personal budget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4D83A7-E73D-4C91-A07D-07B3491C7D18}" name="Table3" displayName="Table3" ref="A1:D10" totalsRowShown="0" headerRowDxfId="23" dataDxfId="21" headerRowBorderDxfId="22" tableBorderDxfId="20" totalsRowBorderDxfId="19">
  <autoFilter ref="A1:D10" xr:uid="{BE4D83A7-E73D-4C91-A07D-07B3491C7D18}"/>
  <tableColumns count="4">
    <tableColumn id="1" xr3:uid="{25579421-35A0-4ABA-9EEA-2C1765B7CC2B}" name="Category" dataDxfId="18"/>
    <tableColumn id="2" xr3:uid="{4D59DB1A-0A46-499F-94EC-FF11332447F7}" name="Date" dataDxfId="17"/>
    <tableColumn id="3" xr3:uid="{3E817ECC-4974-4931-9E59-B4AD04D77344}" name="Amount" dataDxfId="16" dataCellStyle="Currency"/>
    <tableColumn id="4" xr3:uid="{6BB402B9-36BD-4309-BC81-FCBF74F52758}" name="Description" dataDxfId="15"/>
  </tableColumns>
  <tableStyleInfo name="Personal budget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C072B5-C419-4426-A5B3-54DDC2B95D8E}" name="AtaGlance_sav" displayName="AtaGlance_sav" ref="E2:F3" totalsRowShown="0" headerRowDxfId="14" headerRowBorderDxfId="13" tableBorderDxfId="12" totalsRowBorderDxfId="11">
  <autoFilter ref="E2:F3" xr:uid="{41C072B5-C419-4426-A5B3-54DDC2B95D8E}"/>
  <tableColumns count="2">
    <tableColumn id="1" xr3:uid="{4C74A305-8FDE-483E-85B3-2596CEF803DF}" name="Goal" dataDxfId="10"/>
    <tableColumn id="2" xr3:uid="{148F7F09-77B9-47BE-A9DB-D20D4BF4BF4C}" name="Amount" dataDxfId="9" dataCellStyle="Currency">
      <calculatedColumnFormula>SUMIFS(C:C,A:A,E3)</calculatedColumnFormula>
    </tableColumn>
  </tableColumns>
  <tableStyleInfo name="Personal budget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987F06-87EF-4DCD-9C7B-22CFF54EA58F}" name="Table4" displayName="Table4" ref="A1:C4" totalsRowShown="0" headerRowDxfId="8" dataDxfId="6" headerRowBorderDxfId="7" tableBorderDxfId="5" totalsRowBorderDxfId="4">
  <autoFilter ref="A1:C4" xr:uid="{F9987F06-87EF-4DCD-9C7B-22CFF54EA58F}"/>
  <tableColumns count="3">
    <tableColumn id="1" xr3:uid="{E1092469-87E1-4333-96DB-0EFA521AC3A8}" name="Goal" dataDxfId="3"/>
    <tableColumn id="2" xr3:uid="{51295C91-F3F7-4BCE-8DF4-4E7FA0FF7BCF}" name="Date" dataDxfId="2"/>
    <tableColumn id="3" xr3:uid="{7C04712E-2E15-4004-A9B1-39E83B527CEF}" name="Amount" dataDxfId="1" dataCellStyle="Currency"/>
  </tableColumns>
  <tableStyleInfo name="Personal budget table" showFirstColumn="0" showLastColumn="0" showRowStripes="1" showColumnStripes="0"/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74277-E6CB-4954-B9AE-A0414472AF8E}">
  <dimension ref="A1:F9"/>
  <sheetViews>
    <sheetView showZeros="0" tabSelected="1" workbookViewId="0">
      <selection activeCell="C21" sqref="C21"/>
    </sheetView>
  </sheetViews>
  <sheetFormatPr defaultRowHeight="13.8" x14ac:dyDescent="0.25"/>
  <cols>
    <col min="5" max="6" width="10.5" style="10" customWidth="1"/>
  </cols>
  <sheetData>
    <row r="1" spans="1:6" x14ac:dyDescent="0.25">
      <c r="A1" s="29" t="s">
        <v>23</v>
      </c>
      <c r="B1" s="29"/>
      <c r="C1" s="29"/>
      <c r="E1" s="10" t="s">
        <v>9</v>
      </c>
      <c r="F1" s="10" t="s">
        <v>18</v>
      </c>
    </row>
    <row r="2" spans="1:6" x14ac:dyDescent="0.25">
      <c r="A2" s="29" t="s">
        <v>14</v>
      </c>
      <c r="B2" s="29"/>
      <c r="C2" s="29"/>
      <c r="E2" s="10" t="s">
        <v>19</v>
      </c>
      <c r="F2" s="13">
        <f>A3</f>
        <v>0</v>
      </c>
    </row>
    <row r="3" spans="1:6" x14ac:dyDescent="0.25">
      <c r="A3" s="28">
        <f>'Income Tracker'!F5</f>
        <v>0</v>
      </c>
      <c r="B3" s="28"/>
      <c r="C3" s="28"/>
      <c r="E3" s="10" t="s">
        <v>13</v>
      </c>
      <c r="F3" s="13">
        <f>A5</f>
        <v>0</v>
      </c>
    </row>
    <row r="4" spans="1:6" x14ac:dyDescent="0.25">
      <c r="A4" s="29" t="s">
        <v>15</v>
      </c>
      <c r="B4" s="29"/>
      <c r="C4" s="29"/>
      <c r="E4" s="10" t="s">
        <v>20</v>
      </c>
      <c r="F4" s="13">
        <f>A7</f>
        <v>0</v>
      </c>
    </row>
    <row r="5" spans="1:6" x14ac:dyDescent="0.25">
      <c r="A5" s="28">
        <f>'Savings Tracker'!F4</f>
        <v>0</v>
      </c>
      <c r="B5" s="28"/>
      <c r="C5" s="28"/>
    </row>
    <row r="6" spans="1:6" x14ac:dyDescent="0.25">
      <c r="A6" s="29" t="s">
        <v>16</v>
      </c>
      <c r="B6" s="29"/>
      <c r="C6" s="29"/>
    </row>
    <row r="7" spans="1:6" x14ac:dyDescent="0.25">
      <c r="A7" s="28">
        <f>'Expense Tracker'!G12</f>
        <v>0</v>
      </c>
      <c r="B7" s="28"/>
      <c r="C7" s="28"/>
      <c r="E7" s="10" t="s">
        <v>13</v>
      </c>
      <c r="F7" s="11" t="e">
        <f>F3/F2</f>
        <v>#DIV/0!</v>
      </c>
    </row>
    <row r="8" spans="1:6" x14ac:dyDescent="0.25">
      <c r="A8" s="29" t="s">
        <v>17</v>
      </c>
      <c r="B8" s="29"/>
      <c r="C8" s="29"/>
      <c r="E8" s="10" t="s">
        <v>21</v>
      </c>
      <c r="F8" s="11" t="e">
        <f>F4/F2</f>
        <v>#DIV/0!</v>
      </c>
    </row>
    <row r="9" spans="1:6" x14ac:dyDescent="0.25">
      <c r="A9" s="28">
        <f>A3-A5-A7</f>
        <v>0</v>
      </c>
      <c r="B9" s="28"/>
      <c r="C9" s="28"/>
      <c r="E9" s="10" t="s">
        <v>22</v>
      </c>
      <c r="F9" s="12" t="e">
        <f>1-(F7+F8)</f>
        <v>#DIV/0!</v>
      </c>
    </row>
  </sheetData>
  <sheetProtection sheet="1" objects="1" scenarios="1" selectLockedCells="1" selectUnlockedCells="1"/>
  <mergeCells count="9">
    <mergeCell ref="A9:C9"/>
    <mergeCell ref="A1:C1"/>
    <mergeCell ref="A2:C2"/>
    <mergeCell ref="A4:C4"/>
    <mergeCell ref="A6:C6"/>
    <mergeCell ref="A8:C8"/>
    <mergeCell ref="A3:C3"/>
    <mergeCell ref="A5:C5"/>
    <mergeCell ref="A7:C7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556B6-F393-43C5-89ED-6B2191DCA154}">
  <dimension ref="A1"/>
  <sheetViews>
    <sheetView topLeftCell="A27" workbookViewId="0">
      <selection activeCell="U17" sqref="U17"/>
    </sheetView>
  </sheetViews>
  <sheetFormatPr defaultRowHeight="13.8" x14ac:dyDescent="0.25"/>
  <sheetData/>
  <sheetProtection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4ED5-47AF-43DE-8412-94EB43097A2A}">
  <dimension ref="A1:F5"/>
  <sheetViews>
    <sheetView showZeros="0" workbookViewId="0">
      <selection activeCell="E3" sqref="E3:E4"/>
    </sheetView>
  </sheetViews>
  <sheetFormatPr defaultRowHeight="13.8" x14ac:dyDescent="0.25"/>
  <cols>
    <col min="1" max="1" width="11" bestFit="1" customWidth="1"/>
    <col min="2" max="2" width="9.5" bestFit="1" customWidth="1"/>
    <col min="3" max="3" width="13.3984375" style="2" bestFit="1" customWidth="1"/>
    <col min="5" max="5" width="18.09765625" bestFit="1" customWidth="1"/>
    <col min="6" max="6" width="12.19921875" bestFit="1" customWidth="1"/>
  </cols>
  <sheetData>
    <row r="1" spans="1:6" x14ac:dyDescent="0.25">
      <c r="A1" s="6" t="s">
        <v>4</v>
      </c>
      <c r="B1" s="14" t="s">
        <v>1</v>
      </c>
      <c r="C1" s="22" t="s">
        <v>3</v>
      </c>
      <c r="E1" s="30" t="s">
        <v>6</v>
      </c>
      <c r="F1" s="31"/>
    </row>
    <row r="2" spans="1:6" x14ac:dyDescent="0.25">
      <c r="A2" s="4"/>
      <c r="B2" s="24"/>
      <c r="C2" s="25"/>
      <c r="E2" s="6" t="s">
        <v>4</v>
      </c>
      <c r="F2" s="7" t="s">
        <v>3</v>
      </c>
    </row>
    <row r="3" spans="1:6" x14ac:dyDescent="0.25">
      <c r="A3" s="4"/>
      <c r="B3" s="24"/>
      <c r="C3" s="25"/>
      <c r="E3" s="27"/>
      <c r="F3" s="3">
        <f>SUMIFS(C:C,A:A,E3)</f>
        <v>0</v>
      </c>
    </row>
    <row r="4" spans="1:6" x14ac:dyDescent="0.25">
      <c r="A4" s="4"/>
      <c r="B4" s="26"/>
      <c r="C4" s="25"/>
      <c r="E4" s="27"/>
      <c r="F4" s="5">
        <f>SUMIFS(C:C,A:A,E4)</f>
        <v>0</v>
      </c>
    </row>
    <row r="5" spans="1:6" x14ac:dyDescent="0.25">
      <c r="E5" s="8" t="s">
        <v>8</v>
      </c>
      <c r="F5" s="9">
        <f>SUM(AtaGlance_inc[Amount])</f>
        <v>0</v>
      </c>
    </row>
  </sheetData>
  <sheetProtection selectLockedCells="1"/>
  <mergeCells count="1">
    <mergeCell ref="E1:F1"/>
  </mergeCells>
  <dataValidations count="1">
    <dataValidation type="list" allowBlank="1" showInputMessage="1" showErrorMessage="1" sqref="A2:A4" xr:uid="{C15A7C5B-3D4D-4C88-AC88-5FB7E1D5AA16}">
      <formula1>INDIRECT("AtaGlance_inc[Source]")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E76A-2149-47F8-9CE9-32985A01AF8B}">
  <dimension ref="A1:H12"/>
  <sheetViews>
    <sheetView showZeros="0" workbookViewId="0">
      <selection activeCell="F3" sqref="F3:F11"/>
    </sheetView>
  </sheetViews>
  <sheetFormatPr defaultRowHeight="13.8" x14ac:dyDescent="0.25"/>
  <cols>
    <col min="1" max="1" width="18.09765625" bestFit="1" customWidth="1"/>
    <col min="2" max="2" width="9.5" bestFit="1" customWidth="1"/>
    <col min="3" max="3" width="13.3984375" style="2" bestFit="1" customWidth="1"/>
    <col min="4" max="4" width="14.59765625" bestFit="1" customWidth="1"/>
    <col min="6" max="6" width="18.09765625" bestFit="1" customWidth="1"/>
    <col min="7" max="7" width="12.19921875" style="2" bestFit="1" customWidth="1"/>
    <col min="8" max="8" width="8.796875" style="10"/>
  </cols>
  <sheetData>
    <row r="1" spans="1:8" x14ac:dyDescent="0.25">
      <c r="A1" s="6" t="s">
        <v>2</v>
      </c>
      <c r="B1" s="14" t="s">
        <v>1</v>
      </c>
      <c r="C1" s="16" t="s">
        <v>3</v>
      </c>
      <c r="D1" s="7" t="s">
        <v>25</v>
      </c>
      <c r="F1" s="30" t="s">
        <v>5</v>
      </c>
      <c r="G1" s="31"/>
    </row>
    <row r="2" spans="1:8" ht="13.8" customHeight="1" x14ac:dyDescent="0.25">
      <c r="A2" s="17"/>
      <c r="B2" s="18"/>
      <c r="C2" s="19"/>
      <c r="D2" s="20"/>
      <c r="F2" s="6" t="s">
        <v>2</v>
      </c>
      <c r="G2" s="7" t="s">
        <v>3</v>
      </c>
      <c r="H2" s="14" t="s">
        <v>24</v>
      </c>
    </row>
    <row r="3" spans="1:8" x14ac:dyDescent="0.25">
      <c r="A3" s="17"/>
      <c r="B3" s="18"/>
      <c r="C3" s="19"/>
      <c r="D3" s="20"/>
      <c r="F3" s="4"/>
      <c r="G3" s="5">
        <f>SUMIFS(C:C,A:A,F3)</f>
        <v>0</v>
      </c>
      <c r="H3" s="15" t="e">
        <f>AtaGlance_exp[[#This Row],[Amount]]/(SUM(AtaGlance_inc[Amount]))</f>
        <v>#DIV/0!</v>
      </c>
    </row>
    <row r="4" spans="1:8" x14ac:dyDescent="0.25">
      <c r="A4" s="17"/>
      <c r="B4" s="18"/>
      <c r="C4" s="19"/>
      <c r="D4" s="20"/>
      <c r="F4" s="4"/>
      <c r="G4" s="5">
        <f>SUMIFS(C:C,A:A,F4)</f>
        <v>0</v>
      </c>
      <c r="H4" s="15" t="e">
        <f>AtaGlance_exp[[#This Row],[Amount]]/(SUM(AtaGlance_inc[Amount]))</f>
        <v>#DIV/0!</v>
      </c>
    </row>
    <row r="5" spans="1:8" x14ac:dyDescent="0.25">
      <c r="A5" s="17"/>
      <c r="B5" s="18"/>
      <c r="C5" s="19"/>
      <c r="D5" s="20"/>
      <c r="F5" s="4"/>
      <c r="G5" s="5">
        <f>SUMIFS(C:C,A:A,F5)</f>
        <v>0</v>
      </c>
      <c r="H5" s="15" t="e">
        <f>AtaGlance_exp[[#This Row],[Amount]]/(SUM(AtaGlance_inc[Amount]))</f>
        <v>#DIV/0!</v>
      </c>
    </row>
    <row r="6" spans="1:8" x14ac:dyDescent="0.25">
      <c r="A6" s="17"/>
      <c r="B6" s="18"/>
      <c r="C6" s="19"/>
      <c r="D6" s="20"/>
      <c r="F6" s="4"/>
      <c r="G6" s="5">
        <f>SUMIFS(C:C,A:A,F6)</f>
        <v>0</v>
      </c>
      <c r="H6" s="15" t="e">
        <f>AtaGlance_exp[[#This Row],[Amount]]/(SUM(AtaGlance_inc[Amount]))</f>
        <v>#DIV/0!</v>
      </c>
    </row>
    <row r="7" spans="1:8" x14ac:dyDescent="0.25">
      <c r="A7" s="17"/>
      <c r="B7" s="18"/>
      <c r="C7" s="19"/>
      <c r="D7" s="20"/>
      <c r="F7" s="4"/>
      <c r="G7" s="5">
        <f>SUMIFS(C:C,A:A,F7)</f>
        <v>0</v>
      </c>
      <c r="H7" s="15" t="e">
        <f>AtaGlance_exp[[#This Row],[Amount]]/(SUM(AtaGlance_inc[Amount]))</f>
        <v>#DIV/0!</v>
      </c>
    </row>
    <row r="8" spans="1:8" x14ac:dyDescent="0.25">
      <c r="A8" s="17"/>
      <c r="B8" s="18"/>
      <c r="C8" s="19"/>
      <c r="D8" s="20"/>
      <c r="F8" s="4"/>
      <c r="G8" s="5">
        <f>SUMIFS(C:C,A:A,F8)</f>
        <v>0</v>
      </c>
      <c r="H8" s="15" t="e">
        <f>AtaGlance_exp[[#This Row],[Amount]]/(SUM(AtaGlance_inc[Amount]))</f>
        <v>#DIV/0!</v>
      </c>
    </row>
    <row r="9" spans="1:8" x14ac:dyDescent="0.25">
      <c r="A9" s="17"/>
      <c r="B9" s="18"/>
      <c r="C9" s="19"/>
      <c r="D9" s="20"/>
      <c r="F9" s="4"/>
      <c r="G9" s="5">
        <f>SUMIFS(C:C,A:A,F9)</f>
        <v>0</v>
      </c>
      <c r="H9" s="15" t="e">
        <f>AtaGlance_exp[[#This Row],[Amount]]/(SUM(AtaGlance_inc[Amount]))</f>
        <v>#DIV/0!</v>
      </c>
    </row>
    <row r="10" spans="1:8" x14ac:dyDescent="0.25">
      <c r="A10" s="17"/>
      <c r="B10" s="18"/>
      <c r="C10" s="19"/>
      <c r="D10" s="20"/>
      <c r="F10" s="4"/>
      <c r="G10" s="5">
        <f>SUMIFS(C:C,A:A,F10)</f>
        <v>0</v>
      </c>
      <c r="H10" s="15" t="e">
        <f>AtaGlance_exp[[#This Row],[Amount]]/(SUM(AtaGlance_inc[Amount]))</f>
        <v>#DIV/0!</v>
      </c>
    </row>
    <row r="11" spans="1:8" x14ac:dyDescent="0.25">
      <c r="F11" s="4"/>
      <c r="G11" s="5">
        <f>SUMIFS(C:C,A:A,F11)</f>
        <v>0</v>
      </c>
      <c r="H11" s="15" t="e">
        <f>AtaGlance_exp[[#This Row],[Amount]]/(SUM(AtaGlance_inc[Amount]))</f>
        <v>#DIV/0!</v>
      </c>
    </row>
    <row r="12" spans="1:8" x14ac:dyDescent="0.25">
      <c r="F12" s="8" t="s">
        <v>7</v>
      </c>
      <c r="G12" s="9">
        <f>SUM(AtaGlance_exp[Amount])</f>
        <v>0</v>
      </c>
      <c r="H12" s="15"/>
    </row>
  </sheetData>
  <sortState xmlns:xlrd2="http://schemas.microsoft.com/office/spreadsheetml/2017/richdata2" ref="A2:C4">
    <sortCondition ref="B2:B4"/>
  </sortState>
  <mergeCells count="1">
    <mergeCell ref="F1:G1"/>
  </mergeCells>
  <dataValidations count="1">
    <dataValidation type="list" allowBlank="1" showInputMessage="1" showErrorMessage="1" sqref="A2:A10" xr:uid="{14588CDC-EF51-41CE-94E8-132D41F9FE0E}">
      <formula1>INDIRECT("AtaGlance_exp[Category]")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FADA-BF71-4A7C-BFB7-DCEB19A0E82F}">
  <dimension ref="A1:F4"/>
  <sheetViews>
    <sheetView showZeros="0" workbookViewId="0">
      <selection activeCell="E3" sqref="E3"/>
    </sheetView>
  </sheetViews>
  <sheetFormatPr defaultRowHeight="13.8" x14ac:dyDescent="0.25"/>
  <cols>
    <col min="1" max="1" width="12.5" bestFit="1" customWidth="1"/>
    <col min="2" max="2" width="9.296875" bestFit="1" customWidth="1"/>
    <col min="3" max="3" width="13.3984375" style="2" bestFit="1" customWidth="1"/>
    <col min="5" max="5" width="18.09765625" bestFit="1" customWidth="1"/>
    <col min="6" max="6" width="12.19921875" bestFit="1" customWidth="1"/>
  </cols>
  <sheetData>
    <row r="1" spans="1:6" x14ac:dyDescent="0.25">
      <c r="A1" s="6" t="s">
        <v>12</v>
      </c>
      <c r="B1" s="14" t="s">
        <v>1</v>
      </c>
      <c r="C1" s="22" t="s">
        <v>3</v>
      </c>
      <c r="E1" s="30" t="s">
        <v>10</v>
      </c>
      <c r="F1" s="31"/>
    </row>
    <row r="2" spans="1:6" x14ac:dyDescent="0.25">
      <c r="A2" s="17"/>
      <c r="B2" s="21"/>
      <c r="C2" s="23"/>
      <c r="E2" s="6" t="s">
        <v>12</v>
      </c>
      <c r="F2" s="7" t="s">
        <v>3</v>
      </c>
    </row>
    <row r="3" spans="1:6" x14ac:dyDescent="0.25">
      <c r="A3" s="17"/>
      <c r="B3" s="21"/>
      <c r="C3" s="23"/>
      <c r="E3" s="4"/>
      <c r="F3" s="5">
        <f>SUMIFS(C:C,A:A,E3)</f>
        <v>0</v>
      </c>
    </row>
    <row r="4" spans="1:6" x14ac:dyDescent="0.25">
      <c r="A4" s="17"/>
      <c r="B4" s="21"/>
      <c r="C4" s="23"/>
      <c r="E4" s="8" t="s">
        <v>11</v>
      </c>
      <c r="F4" s="9">
        <f>SUM(AtaGlance_sav[Amount])</f>
        <v>0</v>
      </c>
    </row>
  </sheetData>
  <mergeCells count="1">
    <mergeCell ref="E1:F1"/>
  </mergeCells>
  <dataValidations count="1">
    <dataValidation type="list" allowBlank="1" showInputMessage="1" showErrorMessage="1" sqref="A2:A4" xr:uid="{4357D9BE-2AAA-43A6-B0E4-87FB9AC55F09}">
      <formula1>INDIRECT("AtaGlance_sav[goal]")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1" tint="0.249977111117893"/>
  </sheetPr>
  <dimension ref="B2:B6"/>
  <sheetViews>
    <sheetView workbookViewId="0">
      <selection activeCell="B5" sqref="B5"/>
    </sheetView>
  </sheetViews>
  <sheetFormatPr defaultRowHeight="13.8" x14ac:dyDescent="0.25"/>
  <cols>
    <col min="1" max="1" width="1.5" customWidth="1"/>
  </cols>
  <sheetData>
    <row r="2" spans="2:2" x14ac:dyDescent="0.25">
      <c r="B2" t="s">
        <v>0</v>
      </c>
    </row>
    <row r="4" spans="2:2" x14ac:dyDescent="0.25">
      <c r="B4" s="1" t="e">
        <f>MIN(1,1-B5)</f>
        <v>#REF!</v>
      </c>
    </row>
    <row r="5" spans="2:2" x14ac:dyDescent="0.25">
      <c r="B5" s="1" t="e">
        <f>MIN(TotalMonthlyExpenses/TotalMonthlyIncome,1)</f>
        <v>#REF!</v>
      </c>
    </row>
    <row r="6" spans="2:2" x14ac:dyDescent="0.25">
      <c r="B6" t="e">
        <f>(TotalMonthlyExpenses/TotalMonthlyIncome)&gt;1</f>
        <v>#REF!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5669A0-5E87-409B-9763-F9CACC8A307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1AEE70A2-BFC3-46E2-90BA-50D320408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78EAFB-10E5-4AA7-8E60-00A3ACEF2B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TM10000134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Overview</vt:lpstr>
      <vt:lpstr>Charts</vt:lpstr>
      <vt:lpstr>Income Tracker</vt:lpstr>
      <vt:lpstr>Expense Tracker</vt:lpstr>
      <vt:lpstr>Savings Tracker</vt:lpstr>
      <vt:lpstr>Chart Data</vt:lpstr>
      <vt:lpstr>Percentage_of_Income_Spent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2022-11-06T06:04:08Z</dcterms:created>
  <dcterms:modified xsi:type="dcterms:W3CDTF">2024-09-15T13:00:29Z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